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uba\"/>
    </mc:Choice>
  </mc:AlternateContent>
  <xr:revisionPtr revIDLastSave="0" documentId="13_ncr:1_{CC8097FF-879A-4361-A60D-A5A3AC66FC7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pción A" sheetId="2" r:id="rId1"/>
    <sheet name="Opción B" sheetId="4" r:id="rId2"/>
    <sheet name="Opción C" sheetId="5" r:id="rId3"/>
  </sheets>
  <calcPr calcId="191029" iterateCount="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5" i="5" l="1"/>
  <c r="B6" i="2"/>
  <c r="B9" i="2"/>
  <c r="B23" i="2"/>
  <c r="B52" i="2"/>
  <c r="F41" i="5"/>
  <c r="F42" i="5"/>
  <c r="F43" i="5"/>
  <c r="F44" i="5"/>
  <c r="F45" i="5"/>
  <c r="F46" i="5"/>
  <c r="F47" i="5"/>
  <c r="F48" i="5"/>
  <c r="F49" i="5"/>
  <c r="F50" i="5"/>
  <c r="E54" i="5"/>
  <c r="F3" i="5"/>
  <c r="F4" i="5"/>
  <c r="E32" i="5"/>
  <c r="F40" i="5"/>
  <c r="B7" i="4"/>
  <c r="C16" i="4"/>
  <c r="F48" i="4"/>
  <c r="F49" i="4"/>
  <c r="F50" i="4"/>
  <c r="F51" i="4"/>
  <c r="F52" i="4"/>
  <c r="F53" i="4"/>
  <c r="F54" i="4"/>
  <c r="F55" i="4"/>
  <c r="F56" i="4"/>
  <c r="F57" i="4"/>
  <c r="F3" i="4"/>
  <c r="F4" i="4"/>
  <c r="E39" i="4"/>
  <c r="F47" i="4"/>
  <c r="E61" i="4"/>
  <c r="D33" i="4"/>
  <c r="B33" i="4"/>
  <c r="F65" i="2"/>
  <c r="F4" i="2"/>
  <c r="F5" i="2"/>
  <c r="C57" i="2"/>
  <c r="F64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6" i="2"/>
  <c r="E94" i="2"/>
  <c r="B7" i="5"/>
  <c r="C25" i="5"/>
  <c r="C9" i="2"/>
  <c r="C52" i="2"/>
  <c r="D52" i="2"/>
  <c r="C33" i="4"/>
</calcChain>
</file>

<file path=xl/sharedStrings.xml><?xml version="1.0" encoding="utf-8"?>
<sst xmlns="http://schemas.openxmlformats.org/spreadsheetml/2006/main" count="134" uniqueCount="73">
  <si>
    <t>c=</t>
  </si>
  <si>
    <r>
      <t>(1+i</t>
    </r>
    <r>
      <rPr>
        <b/>
        <vertAlign val="subscript"/>
        <sz val="16"/>
        <color indexed="62"/>
        <rFont val="Tahoma"/>
        <family val="2"/>
      </rPr>
      <t>a</t>
    </r>
    <r>
      <rPr>
        <b/>
        <sz val="16"/>
        <color indexed="62"/>
        <rFont val="Tahoma"/>
        <family val="2"/>
      </rPr>
      <t>) = (1+i</t>
    </r>
    <r>
      <rPr>
        <b/>
        <vertAlign val="subscript"/>
        <sz val="16"/>
        <color indexed="62"/>
        <rFont val="Tahoma"/>
        <family val="2"/>
      </rPr>
      <t>p</t>
    </r>
    <r>
      <rPr>
        <b/>
        <sz val="16"/>
        <color indexed="62"/>
        <rFont val="Tahoma"/>
        <family val="2"/>
      </rPr>
      <t>)</t>
    </r>
    <r>
      <rPr>
        <b/>
        <vertAlign val="superscript"/>
        <sz val="16"/>
        <color indexed="62"/>
        <rFont val="Tahoma"/>
        <family val="2"/>
      </rPr>
      <t>360/p</t>
    </r>
  </si>
  <si>
    <t>n</t>
  </si>
  <si>
    <r>
      <t>C</t>
    </r>
    <r>
      <rPr>
        <vertAlign val="subscript"/>
        <sz val="11"/>
        <color indexed="8"/>
        <rFont val="Calibri"/>
        <family val="2"/>
      </rPr>
      <t>0</t>
    </r>
  </si>
  <si>
    <t>interés (i)</t>
  </si>
  <si>
    <t>periodo</t>
  </si>
  <si>
    <t>Frecuencia</t>
  </si>
  <si>
    <t>Número de cuotas (n)</t>
  </si>
  <si>
    <t>años</t>
  </si>
  <si>
    <t>Com apert.</t>
  </si>
  <si>
    <t>honorarios</t>
  </si>
  <si>
    <t>(miles de €)</t>
  </si>
  <si>
    <t>Año</t>
  </si>
  <si>
    <t>Intereses     (2)= (1) x  i</t>
  </si>
  <si>
    <t>R= Co - Comisión apertura - Honorarios corredor</t>
  </si>
  <si>
    <t>R= Co - Gastos =</t>
  </si>
  <si>
    <t>R (en negativo)</t>
  </si>
  <si>
    <t>Cuota 1</t>
  </si>
  <si>
    <t>Cuota 3</t>
  </si>
  <si>
    <t>Cuota 2</t>
  </si>
  <si>
    <t>Cuota 4</t>
  </si>
  <si>
    <t>Cuota 5</t>
  </si>
  <si>
    <t>Cuota 6</t>
  </si>
  <si>
    <t>Cuota 7</t>
  </si>
  <si>
    <t>Cuota 8</t>
  </si>
  <si>
    <t>Cuota 9</t>
  </si>
  <si>
    <t>Cuota 10</t>
  </si>
  <si>
    <t>utilizando la función TIR</t>
  </si>
  <si>
    <t>TAE=</t>
  </si>
  <si>
    <r>
      <t>Préstamo (C</t>
    </r>
    <r>
      <rPr>
        <vertAlign val="subscript"/>
        <sz val="11"/>
        <color indexed="8"/>
        <rFont val="Calibri"/>
        <family val="2"/>
      </rPr>
      <t>0</t>
    </r>
    <r>
      <rPr>
        <sz val="11"/>
        <color theme="1"/>
        <rFont val="Calibri"/>
        <family val="2"/>
        <scheme val="minor"/>
      </rPr>
      <t xml:space="preserve">) </t>
    </r>
    <r>
      <rPr>
        <sz val="9"/>
        <color indexed="8"/>
        <rFont val="Calibri"/>
        <family val="2"/>
      </rPr>
      <t>(en miles de €)</t>
    </r>
  </si>
  <si>
    <t>interés semestral</t>
  </si>
  <si>
    <t>Sistema de amortización frances o de cuota constante</t>
  </si>
  <si>
    <t>1) Cuota a desembolsar cada semestre</t>
  </si>
  <si>
    <t>miles de €/semestre</t>
  </si>
  <si>
    <t>Deuda pendiente   (1)</t>
  </si>
  <si>
    <t>Cuota 11</t>
  </si>
  <si>
    <t>Cuota 12</t>
  </si>
  <si>
    <t>Cuota 13</t>
  </si>
  <si>
    <t>Cuota 14</t>
  </si>
  <si>
    <t>Cuota 15</t>
  </si>
  <si>
    <t>Cuota 16</t>
  </si>
  <si>
    <t>Cuota 17</t>
  </si>
  <si>
    <t>Cuota 18</t>
  </si>
  <si>
    <t>Cuota 19</t>
  </si>
  <si>
    <t>Cuota 20</t>
  </si>
  <si>
    <t>Sistema de amortización constante</t>
  </si>
  <si>
    <t>Sistema de amortización americano</t>
  </si>
  <si>
    <t>1) Cálculo de la amortización anual</t>
  </si>
  <si>
    <t>amortización=</t>
  </si>
  <si>
    <t>2) Realizar el cuadro de amortización del préstamo (en miles de €)</t>
  </si>
  <si>
    <r>
      <t xml:space="preserve">Cuota anual   </t>
    </r>
    <r>
      <rPr>
        <sz val="9"/>
        <color indexed="8"/>
        <rFont val="Calibri"/>
        <family val="2"/>
      </rPr>
      <t>(intereses+amortizacion)</t>
    </r>
  </si>
  <si>
    <t xml:space="preserve">Amortización        (3) </t>
  </si>
  <si>
    <r>
      <t xml:space="preserve">Deuda extinguida  </t>
    </r>
    <r>
      <rPr>
        <sz val="8"/>
        <color indexed="8"/>
        <rFont val="Calibri"/>
        <family val="2"/>
      </rPr>
      <t xml:space="preserve">  (suma de amortizaciones)</t>
    </r>
  </si>
  <si>
    <t>3) Calcular la TAE desde el punto de vista del prestatario</t>
  </si>
  <si>
    <t>1) Cuadro de amortización del préstamo (en miles de €)</t>
  </si>
  <si>
    <r>
      <t xml:space="preserve">Cuota anual </t>
    </r>
    <r>
      <rPr>
        <sz val="9"/>
        <color indexed="8"/>
        <rFont val="Calibri"/>
        <family val="2"/>
      </rPr>
      <t>(intereses+amortizacion)</t>
    </r>
  </si>
  <si>
    <t xml:space="preserve">Amortizacion        (3) </t>
  </si>
  <si>
    <r>
      <t>Deuda extinguida</t>
    </r>
    <r>
      <rPr>
        <sz val="8"/>
        <color indexed="8"/>
        <rFont val="Calibri"/>
        <family val="2"/>
      </rPr>
      <t xml:space="preserve">  (suma de amortizaciones)</t>
    </r>
  </si>
  <si>
    <t>2) Calcular la TAE desde el punto de vista del prestatario</t>
  </si>
  <si>
    <r>
      <t>i</t>
    </r>
    <r>
      <rPr>
        <vertAlign val="subscript"/>
        <sz val="11"/>
        <color indexed="8"/>
        <rFont val="Calibri"/>
        <family val="2"/>
      </rPr>
      <t>s</t>
    </r>
    <r>
      <rPr>
        <sz val="11"/>
        <color theme="1"/>
        <rFont val="Calibri"/>
        <family val="2"/>
        <scheme val="minor"/>
      </rPr>
      <t>=</t>
    </r>
  </si>
  <si>
    <t>Este tipo de interés efectivo es semestral</t>
  </si>
  <si>
    <r>
      <t>ia=TAE = (1+i</t>
    </r>
    <r>
      <rPr>
        <b/>
        <vertAlign val="subscript"/>
        <sz val="16"/>
        <color indexed="62"/>
        <rFont val="Tahoma"/>
        <family val="2"/>
      </rPr>
      <t>s</t>
    </r>
    <r>
      <rPr>
        <b/>
        <sz val="16"/>
        <color indexed="62"/>
        <rFont val="Tahoma"/>
        <family val="2"/>
      </rPr>
      <t>)</t>
    </r>
    <r>
      <rPr>
        <b/>
        <vertAlign val="superscript"/>
        <sz val="16"/>
        <color indexed="62"/>
        <rFont val="Tahoma"/>
        <family val="2"/>
      </rPr>
      <t>360/180</t>
    </r>
    <r>
      <rPr>
        <b/>
        <sz val="16"/>
        <color indexed="62"/>
        <rFont val="Tahoma"/>
        <family val="2"/>
      </rPr>
      <t xml:space="preserve"> - 1 </t>
    </r>
  </si>
  <si>
    <t>cuota=intereses + amortización</t>
  </si>
  <si>
    <t>Opción A</t>
  </si>
  <si>
    <t xml:space="preserve">Cuota     ( c ) </t>
  </si>
  <si>
    <t>Intereses             (2)= (1) x  i</t>
  </si>
  <si>
    <t>Amortización         (3) = c - (2)</t>
  </si>
  <si>
    <t xml:space="preserve">3) Calcular la TAE del préstamo </t>
  </si>
  <si>
    <t>Opción B</t>
  </si>
  <si>
    <t>Opción C</t>
  </si>
  <si>
    <t>CUOTA DE AMORTIZACIÓN CONSTANTE</t>
  </si>
  <si>
    <t>Cuota Constante (Método Francés)</t>
  </si>
  <si>
    <t>AMERICANO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</si>
</sst>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6" x14ac:knownFonts="1">
    <font>
      <sz val="11"/>
      <color theme="1"/>
      <name val="Calibri"/>
      <family val="2"/>
      <scheme val="minor"/>
    </font>
    <font>
      <b/>
      <sz val="16"/>
      <color indexed="62"/>
      <name val="Tahoma"/>
      <family val="2"/>
    </font>
    <font>
      <b/>
      <vertAlign val="subscript"/>
      <sz val="16"/>
      <color indexed="62"/>
      <name val="Tahoma"/>
      <family val="2"/>
    </font>
    <font>
      <b/>
      <vertAlign val="superscript"/>
      <sz val="16"/>
      <color indexed="62"/>
      <name val="Tahoma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sz val="12"/>
      <color indexed="8"/>
      <name val="Calibri"/>
      <family val="2"/>
    </font>
    <font>
      <b/>
      <sz val="20"/>
      <color indexed="8"/>
      <name val="Calibri"/>
      <family val="2"/>
    </font>
    <font>
      <b/>
      <sz val="12"/>
      <color indexed="8"/>
      <name val="Calibri"/>
      <family val="2"/>
    </font>
    <font>
      <vertAlign val="subscript"/>
      <sz val="11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33">
    <xf numFmtId="0" fontId="0" fillId="0" borderId="0" xfId="0"/>
    <xf numFmtId="10" fontId="0" fillId="0" borderId="0" xfId="0" applyNumberFormat="1"/>
    <xf numFmtId="4" fontId="0" fillId="0" borderId="0" xfId="0" applyNumberFormat="1"/>
    <xf numFmtId="0" fontId="4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44" fontId="0" fillId="0" borderId="0" xfId="0" applyNumberFormat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7" fillId="0" borderId="0" xfId="0" applyFont="1"/>
    <xf numFmtId="0" fontId="8" fillId="0" borderId="0" xfId="0" applyFont="1"/>
    <xf numFmtId="0" fontId="1" fillId="0" borderId="0" xfId="0" applyFont="1" applyAlignment="1">
      <alignment horizontal="left" readingOrder="1"/>
    </xf>
    <xf numFmtId="0" fontId="0" fillId="0" borderId="0" xfId="0" applyAlignment="1">
      <alignment wrapText="1"/>
    </xf>
    <xf numFmtId="0" fontId="13" fillId="0" borderId="0" xfId="0" applyFont="1"/>
    <xf numFmtId="0" fontId="15" fillId="0" borderId="0" xfId="0" applyFont="1"/>
    <xf numFmtId="0" fontId="1" fillId="0" borderId="0" xfId="0" applyFont="1" applyAlignment="1">
      <alignment horizontal="right" readingOrder="1"/>
    </xf>
    <xf numFmtId="4" fontId="0" fillId="0" borderId="2" xfId="0" applyNumberFormat="1" applyBorder="1"/>
    <xf numFmtId="44" fontId="0" fillId="0" borderId="2" xfId="0" applyNumberFormat="1" applyBorder="1"/>
    <xf numFmtId="9" fontId="0" fillId="0" borderId="0" xfId="0" applyNumberFormat="1"/>
    <xf numFmtId="10" fontId="0" fillId="0" borderId="0" xfId="0" applyNumberFormat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/>
    </xf>
    <xf numFmtId="2" fontId="0" fillId="0" borderId="2" xfId="0" applyNumberFormat="1" applyBorder="1"/>
    <xf numFmtId="0" fontId="1" fillId="0" borderId="3" xfId="0" applyFont="1" applyBorder="1" applyAlignment="1">
      <alignment horizontal="right" readingOrder="1"/>
    </xf>
    <xf numFmtId="10" fontId="14" fillId="0" borderId="4" xfId="0" applyNumberFormat="1" applyFont="1" applyBorder="1"/>
    <xf numFmtId="10" fontId="12" fillId="0" borderId="2" xfId="1" applyNumberFormat="1" applyFon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4" fontId="0" fillId="0" borderId="0" xfId="0" applyNumberFormat="1" applyAlignment="1">
      <alignment horizontal="center"/>
    </xf>
    <xf numFmtId="2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251460</xdr:colOff>
          <xdr:row>15</xdr:row>
          <xdr:rowOff>144780</xdr:rowOff>
        </xdr:from>
        <xdr:to>
          <xdr:col>3</xdr:col>
          <xdr:colOff>571500</xdr:colOff>
          <xdr:row>19</xdr:row>
          <xdr:rowOff>76200</xdr:rowOff>
        </xdr:to>
        <xdr:sp macro="" textlink="">
          <xdr:nvSpPr>
            <xdr:cNvPr id="2049" name="Object 17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solidFill>
                <a:srgbClr val="FF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>
                  <a:solidFill>
                    <a:srgbClr val="ECD882"/>
                  </a:solidFill>
                </a14:hiddenFill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B7C1EB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438150</xdr:colOff>
      <xdr:row>59</xdr:row>
      <xdr:rowOff>19050</xdr:rowOff>
    </xdr:from>
    <xdr:to>
      <xdr:col>3</xdr:col>
      <xdr:colOff>1035050</xdr:colOff>
      <xdr:row>63</xdr:row>
      <xdr:rowOff>44450</xdr:rowOff>
    </xdr:to>
    <xdr:pic>
      <xdr:nvPicPr>
        <xdr:cNvPr id="2066" name="Object 5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1855450"/>
          <a:ext cx="4457700" cy="812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723900</xdr:colOff>
      <xdr:row>3</xdr:row>
      <xdr:rowOff>0</xdr:rowOff>
    </xdr:from>
    <xdr:to>
      <xdr:col>13</xdr:col>
      <xdr:colOff>662940</xdr:colOff>
      <xdr:row>22</xdr:row>
      <xdr:rowOff>18586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77200" y="693420"/>
          <a:ext cx="5890260" cy="3714286"/>
        </a:xfrm>
        <a:prstGeom prst="rect">
          <a:avLst/>
        </a:prstGeom>
        <a:ln>
          <a:solidFill>
            <a:srgbClr val="FF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388620</xdr:colOff>
          <xdr:row>40</xdr:row>
          <xdr:rowOff>68580</xdr:rowOff>
        </xdr:from>
        <xdr:to>
          <xdr:col>4</xdr:col>
          <xdr:colOff>373380</xdr:colOff>
          <xdr:row>44</xdr:row>
          <xdr:rowOff>99060</xdr:rowOff>
        </xdr:to>
        <xdr:sp macro="" textlink="">
          <xdr:nvSpPr>
            <xdr:cNvPr id="3078" name="Object 5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0</xdr:colOff>
      <xdr:row>5</xdr:row>
      <xdr:rowOff>0</xdr:rowOff>
    </xdr:from>
    <xdr:to>
      <xdr:col>15</xdr:col>
      <xdr:colOff>50636</xdr:colOff>
      <xdr:row>21</xdr:row>
      <xdr:rowOff>102406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8020" y="1234440"/>
          <a:ext cx="6390476" cy="371428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1188720</xdr:colOff>
          <xdr:row>33</xdr:row>
          <xdr:rowOff>106680</xdr:rowOff>
        </xdr:from>
        <xdr:to>
          <xdr:col>5</xdr:col>
          <xdr:colOff>502920</xdr:colOff>
          <xdr:row>37</xdr:row>
          <xdr:rowOff>144780</xdr:rowOff>
        </xdr:to>
        <xdr:sp macro="" textlink="">
          <xdr:nvSpPr>
            <xdr:cNvPr id="4103" name="Object 5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4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5.emf"/><Relationship Id="rId4" Type="http://schemas.openxmlformats.org/officeDocument/2006/relationships/oleObject" Target="../embeddings/oleObject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03"/>
  <sheetViews>
    <sheetView tabSelected="1" zoomScaleNormal="100" workbookViewId="0">
      <selection activeCell="O14" sqref="O14:O15"/>
    </sheetView>
  </sheetViews>
  <sheetFormatPr baseColWidth="10" defaultRowHeight="14.4" x14ac:dyDescent="0.3"/>
  <cols>
    <col min="1" max="1" width="22.109375" customWidth="1"/>
    <col min="2" max="2" width="17.5546875" customWidth="1"/>
    <col min="3" max="3" width="15.5546875" customWidth="1"/>
    <col min="4" max="4" width="17" customWidth="1"/>
    <col min="5" max="5" width="16.44140625" customWidth="1"/>
    <col min="6" max="6" width="18.5546875" customWidth="1"/>
    <col min="7" max="7" width="17.44140625" customWidth="1"/>
  </cols>
  <sheetData>
    <row r="2" spans="1:7" ht="25.8" x14ac:dyDescent="0.5">
      <c r="A2" s="10" t="s">
        <v>63</v>
      </c>
      <c r="B2" s="10" t="s">
        <v>71</v>
      </c>
    </row>
    <row r="4" spans="1:7" ht="28.2" x14ac:dyDescent="0.3">
      <c r="A4" s="13" t="s">
        <v>29</v>
      </c>
      <c r="B4" s="2">
        <v>15000</v>
      </c>
      <c r="D4" t="s">
        <v>9</v>
      </c>
      <c r="E4" s="1"/>
      <c r="F4">
        <f>E4*B4</f>
        <v>0</v>
      </c>
      <c r="G4" s="15" t="s">
        <v>11</v>
      </c>
    </row>
    <row r="5" spans="1:7" x14ac:dyDescent="0.3">
      <c r="A5" t="s">
        <v>4</v>
      </c>
      <c r="B5" s="1"/>
      <c r="D5" t="s">
        <v>10</v>
      </c>
      <c r="E5" s="1"/>
      <c r="F5">
        <f>E5*B4</f>
        <v>0</v>
      </c>
      <c r="G5" s="15" t="s">
        <v>11</v>
      </c>
    </row>
    <row r="6" spans="1:7" x14ac:dyDescent="0.3">
      <c r="A6" t="s">
        <v>30</v>
      </c>
      <c r="B6" s="1">
        <f>B5/2</f>
        <v>0</v>
      </c>
      <c r="E6" s="1"/>
    </row>
    <row r="7" spans="1:7" x14ac:dyDescent="0.3">
      <c r="A7" t="s">
        <v>5</v>
      </c>
      <c r="C7" t="s">
        <v>8</v>
      </c>
    </row>
    <row r="8" spans="1:7" x14ac:dyDescent="0.3">
      <c r="A8" t="s">
        <v>6</v>
      </c>
    </row>
    <row r="9" spans="1:7" x14ac:dyDescent="0.3">
      <c r="A9" s="15" t="s">
        <v>7</v>
      </c>
      <c r="B9">
        <f>B7*B8</f>
        <v>0</v>
      </c>
      <c r="C9" s="14">
        <f>B7*2</f>
        <v>0</v>
      </c>
    </row>
    <row r="11" spans="1:7" x14ac:dyDescent="0.3">
      <c r="A11" t="s">
        <v>31</v>
      </c>
    </row>
    <row r="14" spans="1:7" ht="18" x14ac:dyDescent="0.35">
      <c r="A14" s="3" t="s">
        <v>32</v>
      </c>
    </row>
    <row r="23" spans="1:6" ht="18" x14ac:dyDescent="0.35">
      <c r="A23" s="7" t="s">
        <v>0</v>
      </c>
      <c r="B23" s="6" t="e">
        <f>B4*(B6/(1-(1+B6)^(-B9)))</f>
        <v>#DIV/0!</v>
      </c>
      <c r="C23" t="s">
        <v>33</v>
      </c>
    </row>
    <row r="27" spans="1:6" ht="18" x14ac:dyDescent="0.35">
      <c r="A27" s="3" t="s">
        <v>49</v>
      </c>
    </row>
    <row r="29" spans="1:6" x14ac:dyDescent="0.3">
      <c r="C29" s="31" t="s">
        <v>62</v>
      </c>
      <c r="D29" s="32"/>
    </row>
    <row r="30" spans="1:6" ht="47.25" customHeight="1" x14ac:dyDescent="0.3">
      <c r="A30" s="22"/>
      <c r="B30" s="22" t="s">
        <v>64</v>
      </c>
      <c r="C30" s="22" t="s">
        <v>65</v>
      </c>
      <c r="D30" s="22" t="s">
        <v>66</v>
      </c>
      <c r="E30" s="22" t="s">
        <v>52</v>
      </c>
      <c r="F30" s="22" t="s">
        <v>34</v>
      </c>
    </row>
    <row r="31" spans="1:6" x14ac:dyDescent="0.3">
      <c r="A31" s="21"/>
      <c r="B31" s="21"/>
      <c r="C31" s="21"/>
      <c r="D31" s="21"/>
      <c r="E31" s="21"/>
      <c r="F31" s="17"/>
    </row>
    <row r="32" spans="1:6" x14ac:dyDescent="0.3">
      <c r="A32" s="23">
        <v>1</v>
      </c>
      <c r="B32" s="24"/>
      <c r="C32" s="24"/>
      <c r="D32" s="24"/>
      <c r="E32" s="24"/>
      <c r="F32" s="24"/>
    </row>
    <row r="33" spans="1:6" x14ac:dyDescent="0.3">
      <c r="A33" s="23">
        <v>2</v>
      </c>
      <c r="B33" s="24"/>
      <c r="C33" s="24"/>
      <c r="D33" s="24"/>
      <c r="E33" s="24"/>
      <c r="F33" s="24"/>
    </row>
    <row r="34" spans="1:6" x14ac:dyDescent="0.3">
      <c r="A34" s="23">
        <v>3</v>
      </c>
      <c r="B34" s="24"/>
      <c r="C34" s="24"/>
      <c r="D34" s="24"/>
      <c r="E34" s="24"/>
      <c r="F34" s="24"/>
    </row>
    <row r="35" spans="1:6" x14ac:dyDescent="0.3">
      <c r="A35" s="23">
        <v>4</v>
      </c>
      <c r="B35" s="24"/>
      <c r="C35" s="24"/>
      <c r="D35" s="24"/>
      <c r="E35" s="24"/>
      <c r="F35" s="24"/>
    </row>
    <row r="36" spans="1:6" x14ac:dyDescent="0.3">
      <c r="A36" s="23">
        <v>5</v>
      </c>
      <c r="B36" s="24"/>
      <c r="C36" s="24"/>
      <c r="D36" s="24"/>
      <c r="E36" s="24"/>
      <c r="F36" s="24"/>
    </row>
    <row r="37" spans="1:6" x14ac:dyDescent="0.3">
      <c r="A37" s="23">
        <v>6</v>
      </c>
      <c r="B37" s="24"/>
      <c r="C37" s="24"/>
      <c r="D37" s="24"/>
      <c r="E37" s="24"/>
      <c r="F37" s="24"/>
    </row>
    <row r="38" spans="1:6" x14ac:dyDescent="0.3">
      <c r="A38" s="23">
        <v>7</v>
      </c>
      <c r="B38" s="24"/>
      <c r="C38" s="24"/>
      <c r="D38" s="24"/>
      <c r="E38" s="24"/>
      <c r="F38" s="24"/>
    </row>
    <row r="39" spans="1:6" x14ac:dyDescent="0.3">
      <c r="A39" s="23">
        <v>8</v>
      </c>
      <c r="B39" s="24"/>
      <c r="C39" s="24"/>
      <c r="D39" s="24"/>
      <c r="E39" s="24"/>
      <c r="F39" s="24"/>
    </row>
    <row r="40" spans="1:6" x14ac:dyDescent="0.3">
      <c r="A40" s="23">
        <v>9</v>
      </c>
      <c r="B40" s="24"/>
      <c r="C40" s="24"/>
      <c r="D40" s="24"/>
      <c r="E40" s="24"/>
      <c r="F40" s="24"/>
    </row>
    <row r="41" spans="1:6" x14ac:dyDescent="0.3">
      <c r="A41" s="23">
        <v>10</v>
      </c>
      <c r="B41" s="24"/>
      <c r="C41" s="24"/>
      <c r="D41" s="24"/>
      <c r="E41" s="24"/>
      <c r="F41" s="24"/>
    </row>
    <row r="42" spans="1:6" x14ac:dyDescent="0.3">
      <c r="A42" s="23">
        <v>11</v>
      </c>
      <c r="B42" s="24"/>
      <c r="C42" s="24"/>
      <c r="D42" s="24"/>
      <c r="E42" s="24"/>
      <c r="F42" s="24"/>
    </row>
    <row r="43" spans="1:6" x14ac:dyDescent="0.3">
      <c r="A43" s="23">
        <v>12</v>
      </c>
      <c r="B43" s="24"/>
      <c r="C43" s="24"/>
      <c r="D43" s="24"/>
      <c r="E43" s="24"/>
      <c r="F43" s="24"/>
    </row>
    <row r="44" spans="1:6" x14ac:dyDescent="0.3">
      <c r="A44" s="23">
        <v>13</v>
      </c>
      <c r="B44" s="24"/>
      <c r="C44" s="24"/>
      <c r="D44" s="24"/>
      <c r="E44" s="24"/>
      <c r="F44" s="24"/>
    </row>
    <row r="45" spans="1:6" x14ac:dyDescent="0.3">
      <c r="A45" s="23">
        <v>14</v>
      </c>
      <c r="B45" s="24"/>
      <c r="C45" s="24"/>
      <c r="D45" s="24"/>
      <c r="E45" s="24"/>
      <c r="F45" s="24"/>
    </row>
    <row r="46" spans="1:6" x14ac:dyDescent="0.3">
      <c r="A46" s="23">
        <v>15</v>
      </c>
      <c r="B46" s="24"/>
      <c r="C46" s="24"/>
      <c r="D46" s="24"/>
      <c r="E46" s="24"/>
      <c r="F46" s="24"/>
    </row>
    <row r="47" spans="1:6" x14ac:dyDescent="0.3">
      <c r="A47" s="23">
        <v>16</v>
      </c>
      <c r="B47" s="24"/>
      <c r="C47" s="24"/>
      <c r="D47" s="24"/>
      <c r="E47" s="24"/>
      <c r="F47" s="24"/>
    </row>
    <row r="48" spans="1:6" x14ac:dyDescent="0.3">
      <c r="A48" s="23">
        <v>17</v>
      </c>
      <c r="B48" s="24"/>
      <c r="C48" s="24"/>
      <c r="D48" s="24"/>
      <c r="E48" s="24"/>
      <c r="F48" s="24"/>
    </row>
    <row r="49" spans="1:6" x14ac:dyDescent="0.3">
      <c r="A49" s="23">
        <v>18</v>
      </c>
      <c r="B49" s="24"/>
      <c r="C49" s="24"/>
      <c r="D49" s="24"/>
      <c r="E49" s="24"/>
      <c r="F49" s="24"/>
    </row>
    <row r="50" spans="1:6" x14ac:dyDescent="0.3">
      <c r="A50" s="23">
        <v>19</v>
      </c>
      <c r="B50" s="24"/>
      <c r="C50" s="24"/>
      <c r="D50" s="24"/>
      <c r="E50" s="24"/>
      <c r="F50" s="24"/>
    </row>
    <row r="51" spans="1:6" x14ac:dyDescent="0.3">
      <c r="A51" s="23">
        <v>20</v>
      </c>
      <c r="B51" s="24"/>
      <c r="C51" s="24"/>
      <c r="D51" s="24"/>
      <c r="E51" s="24"/>
      <c r="F51" s="24"/>
    </row>
    <row r="52" spans="1:6" x14ac:dyDescent="0.3">
      <c r="B52" s="30">
        <f>SUM(B32:B51)</f>
        <v>0</v>
      </c>
      <c r="C52" s="2">
        <f>SUM(C32:C51)</f>
        <v>0</v>
      </c>
      <c r="D52" s="2">
        <f>SUM(D32:D51)</f>
        <v>0</v>
      </c>
    </row>
    <row r="53" spans="1:6" x14ac:dyDescent="0.3">
      <c r="D53" s="2"/>
      <c r="E53" s="6"/>
    </row>
    <row r="54" spans="1:6" ht="18" x14ac:dyDescent="0.35">
      <c r="A54" s="3" t="s">
        <v>67</v>
      </c>
    </row>
    <row r="56" spans="1:6" x14ac:dyDescent="0.3">
      <c r="B56" t="s">
        <v>14</v>
      </c>
    </row>
    <row r="57" spans="1:6" x14ac:dyDescent="0.3">
      <c r="B57" t="s">
        <v>15</v>
      </c>
      <c r="C57" s="17">
        <f>B4-F4-F5</f>
        <v>15000</v>
      </c>
      <c r="D57" s="15" t="s">
        <v>11</v>
      </c>
      <c r="E57" s="6"/>
    </row>
    <row r="64" spans="1:6" x14ac:dyDescent="0.3">
      <c r="E64" t="s">
        <v>16</v>
      </c>
      <c r="F64" s="6">
        <f>-C57</f>
        <v>-15000</v>
      </c>
    </row>
    <row r="65" spans="5:6" x14ac:dyDescent="0.3">
      <c r="E65" t="s">
        <v>17</v>
      </c>
      <c r="F65" s="6">
        <f>B32</f>
        <v>0</v>
      </c>
    </row>
    <row r="66" spans="5:6" x14ac:dyDescent="0.3">
      <c r="E66" t="s">
        <v>19</v>
      </c>
      <c r="F66" s="6">
        <f t="shared" ref="F66:F84" si="0">B33</f>
        <v>0</v>
      </c>
    </row>
    <row r="67" spans="5:6" x14ac:dyDescent="0.3">
      <c r="E67" t="s">
        <v>18</v>
      </c>
      <c r="F67" s="6">
        <f t="shared" si="0"/>
        <v>0</v>
      </c>
    </row>
    <row r="68" spans="5:6" x14ac:dyDescent="0.3">
      <c r="E68" t="s">
        <v>20</v>
      </c>
      <c r="F68" s="6">
        <f t="shared" si="0"/>
        <v>0</v>
      </c>
    </row>
    <row r="69" spans="5:6" x14ac:dyDescent="0.3">
      <c r="E69" t="s">
        <v>21</v>
      </c>
      <c r="F69" s="6">
        <f t="shared" si="0"/>
        <v>0</v>
      </c>
    </row>
    <row r="70" spans="5:6" x14ac:dyDescent="0.3">
      <c r="E70" t="s">
        <v>22</v>
      </c>
      <c r="F70" s="6">
        <f t="shared" si="0"/>
        <v>0</v>
      </c>
    </row>
    <row r="71" spans="5:6" x14ac:dyDescent="0.3">
      <c r="E71" t="s">
        <v>23</v>
      </c>
      <c r="F71" s="6">
        <f t="shared" si="0"/>
        <v>0</v>
      </c>
    </row>
    <row r="72" spans="5:6" x14ac:dyDescent="0.3">
      <c r="E72" t="s">
        <v>24</v>
      </c>
      <c r="F72" s="6">
        <f t="shared" si="0"/>
        <v>0</v>
      </c>
    </row>
    <row r="73" spans="5:6" x14ac:dyDescent="0.3">
      <c r="E73" t="s">
        <v>25</v>
      </c>
      <c r="F73" s="6">
        <f t="shared" si="0"/>
        <v>0</v>
      </c>
    </row>
    <row r="74" spans="5:6" x14ac:dyDescent="0.3">
      <c r="E74" t="s">
        <v>26</v>
      </c>
      <c r="F74" s="6">
        <f t="shared" si="0"/>
        <v>0</v>
      </c>
    </row>
    <row r="75" spans="5:6" x14ac:dyDescent="0.3">
      <c r="E75" t="s">
        <v>35</v>
      </c>
      <c r="F75" s="6">
        <f t="shared" si="0"/>
        <v>0</v>
      </c>
    </row>
    <row r="76" spans="5:6" x14ac:dyDescent="0.3">
      <c r="E76" t="s">
        <v>36</v>
      </c>
      <c r="F76" s="6">
        <f t="shared" si="0"/>
        <v>0</v>
      </c>
    </row>
    <row r="77" spans="5:6" x14ac:dyDescent="0.3">
      <c r="E77" t="s">
        <v>37</v>
      </c>
      <c r="F77" s="6">
        <f t="shared" si="0"/>
        <v>0</v>
      </c>
    </row>
    <row r="78" spans="5:6" x14ac:dyDescent="0.3">
      <c r="E78" t="s">
        <v>38</v>
      </c>
      <c r="F78" s="6">
        <f t="shared" si="0"/>
        <v>0</v>
      </c>
    </row>
    <row r="79" spans="5:6" x14ac:dyDescent="0.3">
      <c r="E79" t="s">
        <v>39</v>
      </c>
      <c r="F79" s="6">
        <f t="shared" si="0"/>
        <v>0</v>
      </c>
    </row>
    <row r="80" spans="5:6" x14ac:dyDescent="0.3">
      <c r="E80" t="s">
        <v>40</v>
      </c>
      <c r="F80" s="6">
        <f t="shared" si="0"/>
        <v>0</v>
      </c>
    </row>
    <row r="81" spans="4:7" x14ac:dyDescent="0.3">
      <c r="E81" t="s">
        <v>41</v>
      </c>
      <c r="F81" s="6">
        <f t="shared" si="0"/>
        <v>0</v>
      </c>
    </row>
    <row r="82" spans="4:7" x14ac:dyDescent="0.3">
      <c r="E82" t="s">
        <v>42</v>
      </c>
      <c r="F82" s="6">
        <f t="shared" si="0"/>
        <v>0</v>
      </c>
    </row>
    <row r="83" spans="4:7" x14ac:dyDescent="0.3">
      <c r="E83" t="s">
        <v>43</v>
      </c>
      <c r="F83" s="6">
        <f t="shared" si="0"/>
        <v>0</v>
      </c>
    </row>
    <row r="84" spans="4:7" x14ac:dyDescent="0.3">
      <c r="E84" t="s">
        <v>44</v>
      </c>
      <c r="F84" s="6">
        <f t="shared" si="0"/>
        <v>0</v>
      </c>
    </row>
    <row r="86" spans="4:7" ht="15.6" x14ac:dyDescent="0.35">
      <c r="D86" s="9" t="s">
        <v>27</v>
      </c>
      <c r="E86" s="9" t="s">
        <v>59</v>
      </c>
      <c r="F86" s="27" t="e">
        <f>IRR(F64:F84)</f>
        <v>#NUM!</v>
      </c>
      <c r="G86" t="s">
        <v>60</v>
      </c>
    </row>
    <row r="90" spans="4:7" ht="24.6" x14ac:dyDescent="0.5">
      <c r="D90" s="12" t="s">
        <v>1</v>
      </c>
      <c r="F90" s="8"/>
    </row>
    <row r="91" spans="4:7" ht="15.6" x14ac:dyDescent="0.3">
      <c r="F91" s="8"/>
    </row>
    <row r="92" spans="4:7" ht="24.6" x14ac:dyDescent="0.5">
      <c r="D92" s="12" t="s">
        <v>61</v>
      </c>
      <c r="F92" s="8"/>
    </row>
    <row r="93" spans="4:7" ht="15.6" x14ac:dyDescent="0.3">
      <c r="F93" s="8"/>
    </row>
    <row r="94" spans="4:7" ht="20.399999999999999" x14ac:dyDescent="0.35">
      <c r="D94" s="16" t="s">
        <v>28</v>
      </c>
      <c r="E94" s="1" t="e">
        <f>((1+F86)^(360/180))-1</f>
        <v>#NUM!</v>
      </c>
    </row>
    <row r="98" spans="2:9" x14ac:dyDescent="0.3">
      <c r="E98" s="6"/>
      <c r="I98" s="6"/>
    </row>
    <row r="99" spans="2:9" x14ac:dyDescent="0.3">
      <c r="I99" s="6"/>
    </row>
    <row r="100" spans="2:9" x14ac:dyDescent="0.3">
      <c r="I100" s="6"/>
    </row>
    <row r="101" spans="2:9" x14ac:dyDescent="0.3">
      <c r="B101" s="9"/>
      <c r="I101" s="6"/>
    </row>
    <row r="102" spans="2:9" ht="15.6" x14ac:dyDescent="0.3">
      <c r="C102" s="8"/>
      <c r="I102" s="6"/>
    </row>
    <row r="103" spans="2:9" x14ac:dyDescent="0.3">
      <c r="I103" s="6"/>
    </row>
  </sheetData>
  <mergeCells count="1">
    <mergeCell ref="C29:D29"/>
  </mergeCells>
  <phoneticPr fontId="0" type="noConversion"/>
  <pageMargins left="0.7" right="0.7" top="0.75" bottom="0.75" header="0.3" footer="0.3"/>
  <pageSetup paperSize="9" scale="70" orientation="portrait" r:id="rId1"/>
  <rowBreaks count="1" manualBreakCount="1">
    <brk id="53" max="16383" man="1"/>
  </rowBreaks>
  <drawing r:id="rId2"/>
  <legacyDrawing r:id="rId3"/>
  <oleObjects>
    <mc:AlternateContent xmlns:mc="http://schemas.openxmlformats.org/markup-compatibility/2006">
      <mc:Choice Requires="x14">
        <oleObject progId="Equation.3" shapeId="2049" r:id="rId4">
          <objectPr defaultSize="0" autoPict="0" r:id="rId5">
            <anchor moveWithCells="1" sizeWithCells="1">
              <from>
                <xdr:col>0</xdr:col>
                <xdr:colOff>251460</xdr:colOff>
                <xdr:row>15</xdr:row>
                <xdr:rowOff>144780</xdr:rowOff>
              </from>
              <to>
                <xdr:col>3</xdr:col>
                <xdr:colOff>571500</xdr:colOff>
                <xdr:row>19</xdr:row>
                <xdr:rowOff>76200</xdr:rowOff>
              </to>
            </anchor>
          </objectPr>
        </oleObject>
      </mc:Choice>
      <mc:Fallback>
        <oleObject progId="Equation.3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1"/>
  <sheetViews>
    <sheetView topLeftCell="A19" zoomScaleNormal="100" workbookViewId="0">
      <selection activeCell="B22" sqref="B22:F32"/>
    </sheetView>
  </sheetViews>
  <sheetFormatPr baseColWidth="10" defaultRowHeight="14.4" x14ac:dyDescent="0.3"/>
  <cols>
    <col min="1" max="1" width="18.6640625" customWidth="1"/>
    <col min="2" max="2" width="18.88671875" customWidth="1"/>
    <col min="4" max="4" width="15.109375" customWidth="1"/>
    <col min="5" max="5" width="13.6640625" customWidth="1"/>
    <col min="6" max="6" width="12.88671875" customWidth="1"/>
  </cols>
  <sheetData>
    <row r="1" spans="1:7" ht="25.8" x14ac:dyDescent="0.5">
      <c r="A1" s="10" t="s">
        <v>68</v>
      </c>
      <c r="B1" s="10" t="s">
        <v>70</v>
      </c>
    </row>
    <row r="3" spans="1:7" ht="28.2" x14ac:dyDescent="0.3">
      <c r="A3" s="13" t="s">
        <v>29</v>
      </c>
      <c r="B3" s="2">
        <v>15000</v>
      </c>
      <c r="D3" t="s">
        <v>9</v>
      </c>
      <c r="E3" s="1"/>
      <c r="F3">
        <f>B3*E3</f>
        <v>0</v>
      </c>
      <c r="G3" s="15" t="s">
        <v>11</v>
      </c>
    </row>
    <row r="4" spans="1:7" x14ac:dyDescent="0.3">
      <c r="A4" t="s">
        <v>4</v>
      </c>
      <c r="B4" s="1"/>
      <c r="D4" t="s">
        <v>10</v>
      </c>
      <c r="E4" s="1"/>
      <c r="F4">
        <f>B3*E4</f>
        <v>0</v>
      </c>
      <c r="G4" s="15" t="s">
        <v>11</v>
      </c>
    </row>
    <row r="5" spans="1:7" x14ac:dyDescent="0.3">
      <c r="A5" t="s">
        <v>5</v>
      </c>
      <c r="C5" t="s">
        <v>8</v>
      </c>
    </row>
    <row r="6" spans="1:7" x14ac:dyDescent="0.3">
      <c r="A6" t="s">
        <v>6</v>
      </c>
    </row>
    <row r="7" spans="1:7" x14ac:dyDescent="0.3">
      <c r="A7" s="15" t="s">
        <v>7</v>
      </c>
      <c r="B7">
        <f>+B5*B6</f>
        <v>0</v>
      </c>
    </row>
    <row r="8" spans="1:7" x14ac:dyDescent="0.3">
      <c r="A8" s="15"/>
    </row>
    <row r="9" spans="1:7" x14ac:dyDescent="0.3">
      <c r="A9" t="s">
        <v>45</v>
      </c>
    </row>
    <row r="11" spans="1:7" ht="18" x14ac:dyDescent="0.35">
      <c r="A11" s="3" t="s">
        <v>47</v>
      </c>
    </row>
    <row r="12" spans="1:7" ht="18" x14ac:dyDescent="0.35">
      <c r="A12" s="3"/>
    </row>
    <row r="13" spans="1:7" ht="18" x14ac:dyDescent="0.35">
      <c r="A13" s="3"/>
      <c r="B13" t="s">
        <v>48</v>
      </c>
      <c r="C13" s="5" t="s">
        <v>3</v>
      </c>
    </row>
    <row r="14" spans="1:7" ht="18" x14ac:dyDescent="0.35">
      <c r="A14" s="3"/>
      <c r="C14" s="4" t="s">
        <v>2</v>
      </c>
    </row>
    <row r="16" spans="1:7" x14ac:dyDescent="0.3">
      <c r="B16" t="s">
        <v>48</v>
      </c>
      <c r="C16" s="17" t="e">
        <f>B3/B7</f>
        <v>#DIV/0!</v>
      </c>
      <c r="D16" s="15" t="s">
        <v>11</v>
      </c>
    </row>
    <row r="19" spans="1:6" ht="18" x14ac:dyDescent="0.35">
      <c r="A19" s="3" t="s">
        <v>49</v>
      </c>
    </row>
    <row r="21" spans="1:6" ht="50.4" x14ac:dyDescent="0.3">
      <c r="A21" s="22" t="s">
        <v>12</v>
      </c>
      <c r="B21" s="22" t="s">
        <v>50</v>
      </c>
      <c r="C21" s="22" t="s">
        <v>13</v>
      </c>
      <c r="D21" s="22" t="s">
        <v>51</v>
      </c>
      <c r="E21" s="22" t="s">
        <v>52</v>
      </c>
      <c r="F21" s="22" t="s">
        <v>34</v>
      </c>
    </row>
    <row r="22" spans="1:6" x14ac:dyDescent="0.3">
      <c r="A22" s="21"/>
      <c r="B22" s="21"/>
      <c r="C22" s="21"/>
      <c r="D22" s="21"/>
      <c r="E22" s="21"/>
      <c r="F22" s="17"/>
    </row>
    <row r="23" spans="1:6" x14ac:dyDescent="0.3">
      <c r="A23" s="23">
        <v>1</v>
      </c>
      <c r="B23" s="18"/>
      <c r="C23" s="17"/>
      <c r="D23" s="18"/>
      <c r="E23" s="18"/>
      <c r="F23" s="17"/>
    </row>
    <row r="24" spans="1:6" x14ac:dyDescent="0.3">
      <c r="A24" s="23">
        <v>2</v>
      </c>
      <c r="B24" s="18"/>
      <c r="C24" s="17"/>
      <c r="D24" s="18"/>
      <c r="E24" s="18"/>
      <c r="F24" s="17"/>
    </row>
    <row r="25" spans="1:6" x14ac:dyDescent="0.3">
      <c r="A25" s="23">
        <v>3</v>
      </c>
      <c r="B25" s="18"/>
      <c r="C25" s="17"/>
      <c r="D25" s="18"/>
      <c r="E25" s="18"/>
      <c r="F25" s="17"/>
    </row>
    <row r="26" spans="1:6" x14ac:dyDescent="0.3">
      <c r="A26" s="23">
        <v>4</v>
      </c>
      <c r="B26" s="18"/>
      <c r="C26" s="17"/>
      <c r="D26" s="18"/>
      <c r="E26" s="18"/>
      <c r="F26" s="17"/>
    </row>
    <row r="27" spans="1:6" x14ac:dyDescent="0.3">
      <c r="A27" s="23">
        <v>5</v>
      </c>
      <c r="B27" s="18"/>
      <c r="C27" s="17"/>
      <c r="D27" s="18"/>
      <c r="E27" s="18"/>
      <c r="F27" s="17"/>
    </row>
    <row r="28" spans="1:6" x14ac:dyDescent="0.3">
      <c r="A28" s="23">
        <v>6</v>
      </c>
      <c r="B28" s="18"/>
      <c r="C28" s="17"/>
      <c r="D28" s="18"/>
      <c r="E28" s="18"/>
      <c r="F28" s="17"/>
    </row>
    <row r="29" spans="1:6" x14ac:dyDescent="0.3">
      <c r="A29" s="23">
        <v>7</v>
      </c>
      <c r="B29" s="18"/>
      <c r="C29" s="17"/>
      <c r="D29" s="18"/>
      <c r="E29" s="18"/>
      <c r="F29" s="17"/>
    </row>
    <row r="30" spans="1:6" x14ac:dyDescent="0.3">
      <c r="A30" s="23">
        <v>8</v>
      </c>
      <c r="B30" s="18"/>
      <c r="C30" s="17"/>
      <c r="D30" s="18"/>
      <c r="E30" s="18"/>
      <c r="F30" s="17"/>
    </row>
    <row r="31" spans="1:6" x14ac:dyDescent="0.3">
      <c r="A31" s="23">
        <v>9</v>
      </c>
      <c r="B31" s="18"/>
      <c r="C31" s="17"/>
      <c r="D31" s="18"/>
      <c r="E31" s="18"/>
      <c r="F31" s="17"/>
    </row>
    <row r="32" spans="1:6" x14ac:dyDescent="0.3">
      <c r="A32" s="23">
        <v>10</v>
      </c>
      <c r="B32" s="18"/>
      <c r="C32" s="17"/>
      <c r="D32" s="18"/>
      <c r="E32" s="18"/>
      <c r="F32" s="17"/>
    </row>
    <row r="33" spans="1:6" x14ac:dyDescent="0.3">
      <c r="B33" s="6">
        <f>SUM(B23:B32)</f>
        <v>0</v>
      </c>
      <c r="C33" s="2">
        <f>SUM(C23:C32)</f>
        <v>0</v>
      </c>
      <c r="D33" s="6">
        <f>SUM(D23:D32)</f>
        <v>0</v>
      </c>
    </row>
    <row r="34" spans="1:6" x14ac:dyDescent="0.3">
      <c r="C34" s="2"/>
    </row>
    <row r="36" spans="1:6" ht="18" x14ac:dyDescent="0.35">
      <c r="A36" s="3" t="s">
        <v>53</v>
      </c>
    </row>
    <row r="38" spans="1:6" x14ac:dyDescent="0.3">
      <c r="B38" t="s">
        <v>14</v>
      </c>
    </row>
    <row r="39" spans="1:6" x14ac:dyDescent="0.3">
      <c r="B39" t="s">
        <v>15</v>
      </c>
      <c r="E39" s="18">
        <f>B3-F4-F3</f>
        <v>15000</v>
      </c>
    </row>
    <row r="47" spans="1:6" x14ac:dyDescent="0.3">
      <c r="E47" t="s">
        <v>16</v>
      </c>
      <c r="F47" s="6">
        <f>-E39</f>
        <v>-15000</v>
      </c>
    </row>
    <row r="48" spans="1:6" x14ac:dyDescent="0.3">
      <c r="E48" t="s">
        <v>17</v>
      </c>
      <c r="F48" s="6">
        <f>B23</f>
        <v>0</v>
      </c>
    </row>
    <row r="49" spans="1:6" x14ac:dyDescent="0.3">
      <c r="E49" t="s">
        <v>19</v>
      </c>
      <c r="F49" s="6">
        <f t="shared" ref="F49:F57" si="0">B24</f>
        <v>0</v>
      </c>
    </row>
    <row r="50" spans="1:6" x14ac:dyDescent="0.3">
      <c r="E50" t="s">
        <v>18</v>
      </c>
      <c r="F50" s="6">
        <f t="shared" si="0"/>
        <v>0</v>
      </c>
    </row>
    <row r="51" spans="1:6" x14ac:dyDescent="0.3">
      <c r="E51" t="s">
        <v>20</v>
      </c>
      <c r="F51" s="6">
        <f t="shared" si="0"/>
        <v>0</v>
      </c>
    </row>
    <row r="52" spans="1:6" x14ac:dyDescent="0.3">
      <c r="E52" t="s">
        <v>21</v>
      </c>
      <c r="F52" s="6">
        <f t="shared" si="0"/>
        <v>0</v>
      </c>
    </row>
    <row r="53" spans="1:6" x14ac:dyDescent="0.3">
      <c r="E53" t="s">
        <v>22</v>
      </c>
      <c r="F53" s="6">
        <f t="shared" si="0"/>
        <v>0</v>
      </c>
    </row>
    <row r="54" spans="1:6" x14ac:dyDescent="0.3">
      <c r="E54" t="s">
        <v>23</v>
      </c>
      <c r="F54" s="6">
        <f t="shared" si="0"/>
        <v>0</v>
      </c>
    </row>
    <row r="55" spans="1:6" x14ac:dyDescent="0.3">
      <c r="E55" t="s">
        <v>24</v>
      </c>
      <c r="F55" s="6">
        <f t="shared" si="0"/>
        <v>0</v>
      </c>
    </row>
    <row r="56" spans="1:6" x14ac:dyDescent="0.3">
      <c r="E56" t="s">
        <v>25</v>
      </c>
      <c r="F56" s="6">
        <f t="shared" si="0"/>
        <v>0</v>
      </c>
    </row>
    <row r="57" spans="1:6" x14ac:dyDescent="0.3">
      <c r="E57" t="s">
        <v>26</v>
      </c>
      <c r="F57" s="6">
        <f t="shared" si="0"/>
        <v>0</v>
      </c>
    </row>
    <row r="58" spans="1:6" x14ac:dyDescent="0.3">
      <c r="C58" s="9"/>
      <c r="D58" s="20"/>
      <c r="F58" s="6"/>
    </row>
    <row r="59" spans="1:6" x14ac:dyDescent="0.3">
      <c r="C59" s="9" t="s">
        <v>27</v>
      </c>
      <c r="F59" s="19"/>
    </row>
    <row r="60" spans="1:6" ht="15" thickBot="1" x14ac:dyDescent="0.35"/>
    <row r="61" spans="1:6" ht="21" thickBot="1" x14ac:dyDescent="0.4">
      <c r="A61" s="11"/>
      <c r="D61" s="25" t="s">
        <v>28</v>
      </c>
      <c r="E61" s="26" t="e">
        <f>IRR(F47:F57)</f>
        <v>#NUM!</v>
      </c>
    </row>
    <row r="64" spans="1:6" x14ac:dyDescent="0.3">
      <c r="E64" s="6"/>
    </row>
    <row r="66" spans="2:6" x14ac:dyDescent="0.3">
      <c r="F66" s="6"/>
    </row>
    <row r="67" spans="2:6" x14ac:dyDescent="0.3">
      <c r="B67" s="9"/>
      <c r="F67" s="6"/>
    </row>
    <row r="68" spans="2:6" ht="15.6" x14ac:dyDescent="0.3">
      <c r="C68" s="8"/>
      <c r="F68" s="6"/>
    </row>
    <row r="69" spans="2:6" x14ac:dyDescent="0.3">
      <c r="F69" s="6"/>
    </row>
    <row r="70" spans="2:6" x14ac:dyDescent="0.3">
      <c r="F70" s="6"/>
    </row>
    <row r="71" spans="2:6" x14ac:dyDescent="0.3">
      <c r="F71" s="6"/>
    </row>
  </sheetData>
  <phoneticPr fontId="0" type="noConversion"/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3078" r:id="rId4">
          <objectPr defaultSize="0" autoPict="0" r:id="rId5">
            <anchor moveWithCells="1" sizeWithCells="1">
              <from>
                <xdr:col>0</xdr:col>
                <xdr:colOff>388620</xdr:colOff>
                <xdr:row>40</xdr:row>
                <xdr:rowOff>68580</xdr:rowOff>
              </from>
              <to>
                <xdr:col>4</xdr:col>
                <xdr:colOff>373380</xdr:colOff>
                <xdr:row>44</xdr:row>
                <xdr:rowOff>99060</xdr:rowOff>
              </to>
            </anchor>
          </objectPr>
        </oleObject>
      </mc:Choice>
      <mc:Fallback>
        <oleObject progId="Equation.3" shapeId="3078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70"/>
  <sheetViews>
    <sheetView zoomScaleNormal="100" workbookViewId="0">
      <selection activeCell="J28" sqref="J28"/>
    </sheetView>
  </sheetViews>
  <sheetFormatPr baseColWidth="10" defaultRowHeight="14.4" x14ac:dyDescent="0.3"/>
  <cols>
    <col min="1" max="1" width="19.6640625" customWidth="1"/>
    <col min="2" max="2" width="12.33203125" customWidth="1"/>
    <col min="3" max="3" width="13" customWidth="1"/>
    <col min="4" max="4" width="14.88671875" customWidth="1"/>
    <col min="5" max="5" width="13.6640625" customWidth="1"/>
    <col min="6" max="6" width="12.88671875" customWidth="1"/>
    <col min="9" max="9" width="13.44140625" customWidth="1"/>
  </cols>
  <sheetData>
    <row r="1" spans="1:7" ht="25.8" x14ac:dyDescent="0.5">
      <c r="A1" s="10" t="s">
        <v>69</v>
      </c>
      <c r="B1" t="s">
        <v>72</v>
      </c>
    </row>
    <row r="3" spans="1:7" ht="28.2" x14ac:dyDescent="0.3">
      <c r="A3" s="13" t="s">
        <v>29</v>
      </c>
      <c r="B3" s="2">
        <v>15000</v>
      </c>
      <c r="D3" t="s">
        <v>9</v>
      </c>
      <c r="E3" s="1">
        <v>1.4999999999999999E-2</v>
      </c>
      <c r="F3">
        <f>E3*B3</f>
        <v>225</v>
      </c>
      <c r="G3" s="15" t="s">
        <v>11</v>
      </c>
    </row>
    <row r="4" spans="1:7" x14ac:dyDescent="0.3">
      <c r="A4" t="s">
        <v>4</v>
      </c>
      <c r="B4" s="1">
        <v>0.05</v>
      </c>
      <c r="D4" t="s">
        <v>10</v>
      </c>
      <c r="E4" s="1">
        <v>5.0000000000000001E-3</v>
      </c>
      <c r="F4">
        <f>E4*B3</f>
        <v>75</v>
      </c>
      <c r="G4" s="15" t="s">
        <v>11</v>
      </c>
    </row>
    <row r="5" spans="1:7" x14ac:dyDescent="0.3">
      <c r="A5" t="s">
        <v>5</v>
      </c>
      <c r="B5">
        <v>10</v>
      </c>
      <c r="C5" t="s">
        <v>8</v>
      </c>
    </row>
    <row r="6" spans="1:7" x14ac:dyDescent="0.3">
      <c r="A6" t="s">
        <v>6</v>
      </c>
      <c r="B6">
        <v>1</v>
      </c>
    </row>
    <row r="7" spans="1:7" x14ac:dyDescent="0.3">
      <c r="A7" s="15" t="s">
        <v>7</v>
      </c>
      <c r="B7">
        <f>+B5*B6</f>
        <v>10</v>
      </c>
    </row>
    <row r="8" spans="1:7" x14ac:dyDescent="0.3">
      <c r="A8" t="s">
        <v>46</v>
      </c>
    </row>
    <row r="10" spans="1:7" ht="18" x14ac:dyDescent="0.35">
      <c r="A10" s="3" t="s">
        <v>54</v>
      </c>
    </row>
    <row r="13" spans="1:7" ht="50.4" x14ac:dyDescent="0.3">
      <c r="A13" s="22" t="s">
        <v>12</v>
      </c>
      <c r="B13" s="22" t="s">
        <v>55</v>
      </c>
      <c r="C13" s="22" t="s">
        <v>13</v>
      </c>
      <c r="D13" s="22" t="s">
        <v>56</v>
      </c>
      <c r="E13" s="22" t="s">
        <v>57</v>
      </c>
      <c r="F13" s="22" t="s">
        <v>34</v>
      </c>
    </row>
    <row r="14" spans="1:7" x14ac:dyDescent="0.3">
      <c r="A14" s="21"/>
      <c r="B14" s="28"/>
      <c r="C14" s="28"/>
      <c r="D14" s="28"/>
      <c r="E14" s="28"/>
      <c r="F14" s="28"/>
    </row>
    <row r="15" spans="1:7" x14ac:dyDescent="0.3">
      <c r="A15" s="23">
        <v>1</v>
      </c>
      <c r="B15" s="28"/>
      <c r="C15" s="28"/>
      <c r="D15" s="28"/>
      <c r="E15" s="28"/>
      <c r="F15" s="28"/>
    </row>
    <row r="16" spans="1:7" x14ac:dyDescent="0.3">
      <c r="A16" s="23">
        <v>2</v>
      </c>
      <c r="B16" s="28"/>
      <c r="C16" s="28"/>
      <c r="D16" s="28"/>
      <c r="E16" s="28"/>
      <c r="F16" s="28"/>
    </row>
    <row r="17" spans="1:6" x14ac:dyDescent="0.3">
      <c r="A17" s="23">
        <v>3</v>
      </c>
      <c r="B17" s="28"/>
      <c r="C17" s="28"/>
      <c r="D17" s="28"/>
      <c r="E17" s="28"/>
      <c r="F17" s="28"/>
    </row>
    <row r="18" spans="1:6" x14ac:dyDescent="0.3">
      <c r="A18" s="23">
        <v>4</v>
      </c>
      <c r="B18" s="28"/>
      <c r="C18" s="28"/>
      <c r="D18" s="28"/>
      <c r="E18" s="28"/>
      <c r="F18" s="28"/>
    </row>
    <row r="19" spans="1:6" x14ac:dyDescent="0.3">
      <c r="A19" s="23">
        <v>5</v>
      </c>
      <c r="B19" s="28"/>
      <c r="C19" s="28"/>
      <c r="D19" s="28"/>
      <c r="E19" s="28"/>
      <c r="F19" s="28"/>
    </row>
    <row r="20" spans="1:6" x14ac:dyDescent="0.3">
      <c r="A20" s="23">
        <v>6</v>
      </c>
      <c r="B20" s="28"/>
      <c r="C20" s="28"/>
      <c r="D20" s="28"/>
      <c r="E20" s="28"/>
      <c r="F20" s="28"/>
    </row>
    <row r="21" spans="1:6" x14ac:dyDescent="0.3">
      <c r="A21" s="23">
        <v>7</v>
      </c>
      <c r="B21" s="28"/>
      <c r="C21" s="28"/>
      <c r="D21" s="28"/>
      <c r="E21" s="28"/>
      <c r="F21" s="28"/>
    </row>
    <row r="22" spans="1:6" x14ac:dyDescent="0.3">
      <c r="A22" s="23">
        <v>8</v>
      </c>
      <c r="B22" s="28"/>
      <c r="C22" s="28"/>
      <c r="D22" s="28"/>
      <c r="E22" s="28"/>
      <c r="F22" s="28"/>
    </row>
    <row r="23" spans="1:6" x14ac:dyDescent="0.3">
      <c r="A23" s="23">
        <v>9</v>
      </c>
      <c r="B23" s="28"/>
      <c r="C23" s="28"/>
      <c r="D23" s="28"/>
      <c r="E23" s="28"/>
      <c r="F23" s="28"/>
    </row>
    <row r="24" spans="1:6" x14ac:dyDescent="0.3">
      <c r="A24" s="23">
        <v>10</v>
      </c>
      <c r="B24" s="28"/>
      <c r="C24" s="28"/>
      <c r="D24" s="28"/>
      <c r="E24" s="28"/>
      <c r="F24" s="28"/>
    </row>
    <row r="25" spans="1:6" x14ac:dyDescent="0.3">
      <c r="A25" s="4"/>
      <c r="B25" s="6">
        <f>SUM(B15:B24)</f>
        <v>0</v>
      </c>
      <c r="C25" s="2">
        <f>SUM(C15:C22)</f>
        <v>0</v>
      </c>
      <c r="D25" s="6"/>
      <c r="E25" s="6"/>
      <c r="F25" s="29"/>
    </row>
    <row r="26" spans="1:6" x14ac:dyDescent="0.3">
      <c r="A26" s="4"/>
      <c r="B26" s="6"/>
      <c r="C26" s="2"/>
      <c r="D26" s="6"/>
      <c r="E26" s="6"/>
      <c r="F26" s="2"/>
    </row>
    <row r="27" spans="1:6" x14ac:dyDescent="0.3">
      <c r="C27" s="2"/>
    </row>
    <row r="29" spans="1:6" ht="18" x14ac:dyDescent="0.35">
      <c r="A29" s="3" t="s">
        <v>58</v>
      </c>
    </row>
    <row r="31" spans="1:6" x14ac:dyDescent="0.3">
      <c r="B31" t="s">
        <v>14</v>
      </c>
    </row>
    <row r="32" spans="1:6" x14ac:dyDescent="0.3">
      <c r="B32" t="s">
        <v>15</v>
      </c>
      <c r="E32" s="28">
        <f>B3-F3-F4</f>
        <v>14700</v>
      </c>
      <c r="F32" s="15" t="s">
        <v>11</v>
      </c>
    </row>
    <row r="40" spans="5:6" x14ac:dyDescent="0.3">
      <c r="E40" t="s">
        <v>16</v>
      </c>
      <c r="F40" s="6">
        <f>-E32</f>
        <v>-14700</v>
      </c>
    </row>
    <row r="41" spans="5:6" x14ac:dyDescent="0.3">
      <c r="E41" t="s">
        <v>17</v>
      </c>
      <c r="F41" s="6">
        <f>B15</f>
        <v>0</v>
      </c>
    </row>
    <row r="42" spans="5:6" x14ac:dyDescent="0.3">
      <c r="E42" t="s">
        <v>19</v>
      </c>
      <c r="F42" s="6">
        <f t="shared" ref="F42:F49" si="0">B16</f>
        <v>0</v>
      </c>
    </row>
    <row r="43" spans="5:6" x14ac:dyDescent="0.3">
      <c r="E43" t="s">
        <v>18</v>
      </c>
      <c r="F43" s="6">
        <f t="shared" si="0"/>
        <v>0</v>
      </c>
    </row>
    <row r="44" spans="5:6" x14ac:dyDescent="0.3">
      <c r="E44" t="s">
        <v>20</v>
      </c>
      <c r="F44" s="6">
        <f t="shared" si="0"/>
        <v>0</v>
      </c>
    </row>
    <row r="45" spans="5:6" x14ac:dyDescent="0.3">
      <c r="E45" t="s">
        <v>21</v>
      </c>
      <c r="F45" s="6">
        <f t="shared" si="0"/>
        <v>0</v>
      </c>
    </row>
    <row r="46" spans="5:6" x14ac:dyDescent="0.3">
      <c r="E46" t="s">
        <v>22</v>
      </c>
      <c r="F46" s="6">
        <f t="shared" si="0"/>
        <v>0</v>
      </c>
    </row>
    <row r="47" spans="5:6" x14ac:dyDescent="0.3">
      <c r="E47" t="s">
        <v>23</v>
      </c>
      <c r="F47" s="6">
        <f t="shared" si="0"/>
        <v>0</v>
      </c>
    </row>
    <row r="48" spans="5:6" ht="13.8" customHeight="1" x14ac:dyDescent="0.3">
      <c r="E48" t="s">
        <v>24</v>
      </c>
      <c r="F48" s="6">
        <f t="shared" si="0"/>
        <v>0</v>
      </c>
    </row>
    <row r="49" spans="1:6" ht="13.8" customHeight="1" x14ac:dyDescent="0.3">
      <c r="E49" t="s">
        <v>25</v>
      </c>
      <c r="F49" s="6">
        <f t="shared" si="0"/>
        <v>0</v>
      </c>
    </row>
    <row r="50" spans="1:6" ht="13.8" customHeight="1" x14ac:dyDescent="0.3">
      <c r="E50" t="s">
        <v>26</v>
      </c>
      <c r="F50" s="6">
        <f>B24</f>
        <v>0</v>
      </c>
    </row>
    <row r="51" spans="1:6" x14ac:dyDescent="0.3">
      <c r="F51" s="6"/>
    </row>
    <row r="52" spans="1:6" x14ac:dyDescent="0.3">
      <c r="D52" s="9" t="s">
        <v>27</v>
      </c>
      <c r="F52" s="19"/>
    </row>
    <row r="53" spans="1:6" ht="15" thickBot="1" x14ac:dyDescent="0.35"/>
    <row r="54" spans="1:6" ht="21" thickBot="1" x14ac:dyDescent="0.4">
      <c r="D54" s="25" t="s">
        <v>28</v>
      </c>
      <c r="E54" s="26" t="e">
        <f>IRR(F40:F50)</f>
        <v>#NUM!</v>
      </c>
    </row>
    <row r="55" spans="1:6" x14ac:dyDescent="0.3">
      <c r="C55" s="9"/>
    </row>
    <row r="56" spans="1:6" ht="15.6" x14ac:dyDescent="0.3">
      <c r="D56" s="8"/>
    </row>
    <row r="59" spans="1:6" ht="15.6" x14ac:dyDescent="0.3">
      <c r="A59" s="11"/>
    </row>
    <row r="62" spans="1:6" x14ac:dyDescent="0.3">
      <c r="E62" s="6"/>
    </row>
    <row r="65" spans="2:6" x14ac:dyDescent="0.3">
      <c r="F65" s="6"/>
    </row>
    <row r="66" spans="2:6" x14ac:dyDescent="0.3">
      <c r="B66" s="9"/>
      <c r="F66" s="6"/>
    </row>
    <row r="67" spans="2:6" x14ac:dyDescent="0.3">
      <c r="F67" s="6"/>
    </row>
    <row r="68" spans="2:6" x14ac:dyDescent="0.3">
      <c r="F68" s="6"/>
    </row>
    <row r="69" spans="2:6" x14ac:dyDescent="0.3">
      <c r="F69" s="6"/>
    </row>
    <row r="70" spans="2:6" x14ac:dyDescent="0.3">
      <c r="F70" s="6"/>
    </row>
  </sheetData>
  <phoneticPr fontId="0" type="noConversion"/>
  <pageMargins left="0.7" right="0.7" top="0.75" bottom="0.75" header="0.3" footer="0.3"/>
  <pageSetup paperSize="9" scale="8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4103" r:id="rId4">
          <objectPr defaultSize="0" autoPict="0" r:id="rId5">
            <anchor moveWithCells="1" sizeWithCells="1">
              <from>
                <xdr:col>0</xdr:col>
                <xdr:colOff>1188720</xdr:colOff>
                <xdr:row>33</xdr:row>
                <xdr:rowOff>106680</xdr:rowOff>
              </from>
              <to>
                <xdr:col>5</xdr:col>
                <xdr:colOff>502920</xdr:colOff>
                <xdr:row>37</xdr:row>
                <xdr:rowOff>144780</xdr:rowOff>
              </to>
            </anchor>
          </objectPr>
        </oleObject>
      </mc:Choice>
      <mc:Fallback>
        <oleObject progId="Equation.3" shapeId="410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Opción A</vt:lpstr>
      <vt:lpstr>Opción B</vt:lpstr>
      <vt:lpstr>Opción C</vt:lpstr>
    </vt:vector>
  </TitlesOfParts>
  <Company>UPV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Marqués</dc:creator>
  <cp:lastModifiedBy>Erasmo I. López Becerra</cp:lastModifiedBy>
  <cp:lastPrinted>2019-02-24T11:31:51Z</cp:lastPrinted>
  <dcterms:created xsi:type="dcterms:W3CDTF">2011-11-14T20:45:56Z</dcterms:created>
  <dcterms:modified xsi:type="dcterms:W3CDTF">2022-10-18T10:37:50Z</dcterms:modified>
</cp:coreProperties>
</file>